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7" i="1" l="1"/>
  <c r="H17" i="1"/>
  <c r="L17" i="1" s="1"/>
  <c r="G17" i="1"/>
  <c r="F17" i="1"/>
  <c r="K17" i="1" s="1"/>
  <c r="E17" i="1"/>
  <c r="O11" i="1"/>
  <c r="N11" i="1" s="1"/>
  <c r="N15" i="1" s="1"/>
  <c r="M11" i="1"/>
  <c r="L11" i="1"/>
  <c r="K11" i="1"/>
  <c r="J11" i="1"/>
  <c r="I11" i="1"/>
  <c r="I15" i="1" s="1"/>
  <c r="H11" i="1"/>
  <c r="H15" i="1" s="1"/>
  <c r="H18" i="1" s="1"/>
  <c r="G11" i="1"/>
  <c r="G15" i="1" s="1"/>
  <c r="G18" i="1" s="1"/>
  <c r="F11" i="1"/>
  <c r="F15" i="1" s="1"/>
  <c r="F18" i="1" s="1"/>
  <c r="E11" i="1"/>
  <c r="E15" i="1" s="1"/>
  <c r="E18" i="1" s="1"/>
  <c r="I18" i="1" l="1"/>
  <c r="N18" i="1" s="1"/>
  <c r="M15" i="1"/>
  <c r="K18" i="1"/>
  <c r="L18" i="1"/>
  <c r="K15" i="1"/>
  <c r="O15" i="1"/>
  <c r="O18" i="1" s="1"/>
  <c r="L15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</calcChain>
</file>

<file path=xl/sharedStrings.xml><?xml version="1.0" encoding="utf-8"?>
<sst xmlns="http://schemas.openxmlformats.org/spreadsheetml/2006/main" count="89" uniqueCount="64">
  <si>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</si>
  <si>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</si>
  <si>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</si>
  <si>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</si>
  <si>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</si>
  <si>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</si>
  <si>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</si>
  <si>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</si>
  <si>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</si>
  <si>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</si>
  <si>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</si>
  <si>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</si>
  <si>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</si>
  <si>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</si>
  <si>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</si>
  <si>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</si>
  <si>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</si>
  <si>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</si>
  <si>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</si>
  <si>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</si>
  <si>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</si>
  <si>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</si>
  <si>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</si>
  <si>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</si>
  <si>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</si>
  <si>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</si>
  <si>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</si>
  <si>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</si>
  <si>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</si>
  <si>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</si>
  <si>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</si>
  <si>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</si>
  <si>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</si>
  <si>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</si>
  <si>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</si>
  <si>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</si>
  <si>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</si>
  <si>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</si>
  <si>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7.5.1957</t>
  </si>
  <si>
    <t>11.-12.</t>
  </si>
  <si>
    <t>KaKa</t>
  </si>
  <si>
    <t>putoamissarja</t>
  </si>
  <si>
    <t>9.</t>
  </si>
  <si>
    <t>6.</t>
  </si>
  <si>
    <t>LäPa</t>
  </si>
  <si>
    <t>8.</t>
  </si>
  <si>
    <t>2.  ottelu</t>
  </si>
  <si>
    <t>Cup</t>
  </si>
  <si>
    <t>KaKa = Kauhajoen Karhu  (1910)</t>
  </si>
  <si>
    <t>LäPa = Lännen Pallo, Turku  (1949)</t>
  </si>
  <si>
    <t>3.  ottelu</t>
  </si>
  <si>
    <t>51.  ottelu</t>
  </si>
  <si>
    <t>21.05. 1978  TU - KaKa  27-0</t>
  </si>
  <si>
    <t>25.05. 1978  KaKa - SMJ  2-21</t>
  </si>
  <si>
    <t>27.05. 1978  Kiri - KaKa  14-8</t>
  </si>
  <si>
    <t>17.06. 1984  LäPa - IT  9-9</t>
  </si>
  <si>
    <t xml:space="preserve">  21 v   0 kk 14 pv</t>
  </si>
  <si>
    <t xml:space="preserve">  21 v   0 kk 18 pv</t>
  </si>
  <si>
    <t xml:space="preserve">  21 v   0 kk 20 pv</t>
  </si>
  <si>
    <t xml:space="preserve">  27 v   1 kk 10 pv</t>
  </si>
  <si>
    <t>MESTARUUSSARJA</t>
  </si>
  <si>
    <t>URA SM-SARJASSA</t>
  </si>
  <si>
    <t>Maarit Kuivila os. Kakkuri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</si>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</sst>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4" fontId="1" fillId="6" borderId="11" xfId="0" applyNumberFormat="1" applyFont="1" applyFill="1" applyBorder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3" customWidth="1"/>
    <col min="3" max="3" width="8.42578125" style="73" customWidth="1"/>
    <col min="4" max="4" width="8.71093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62</v>
      </c>
      <c r="C1" s="2"/>
      <c r="D1" s="3"/>
      <c r="E1" s="3"/>
      <c r="F1" s="4" t="s">
        <v>38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60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27" t="s">
        <v>39</v>
      </c>
      <c r="D4" s="41" t="s">
        <v>40</v>
      </c>
      <c r="E4" s="27">
        <v>10</v>
      </c>
      <c r="F4" s="27">
        <v>0</v>
      </c>
      <c r="G4" s="27">
        <v>3</v>
      </c>
      <c r="H4" s="27">
        <v>6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77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1979</v>
      </c>
      <c r="C5" s="83"/>
      <c r="D5" s="84" t="s">
        <v>40</v>
      </c>
      <c r="E5" s="83"/>
      <c r="F5" s="86" t="s">
        <v>63</v>
      </c>
      <c r="G5" s="83"/>
      <c r="H5" s="83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1980</v>
      </c>
      <c r="C6" s="83"/>
      <c r="D6" s="84" t="s">
        <v>40</v>
      </c>
      <c r="E6" s="83"/>
      <c r="F6" s="86" t="s">
        <v>63</v>
      </c>
      <c r="G6" s="83"/>
      <c r="H6" s="83"/>
      <c r="I6" s="83"/>
      <c r="J6" s="83"/>
      <c r="K6" s="83"/>
      <c r="L6" s="83"/>
      <c r="M6" s="83"/>
      <c r="N6" s="8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1981</v>
      </c>
      <c r="C7" s="27" t="s">
        <v>42</v>
      </c>
      <c r="D7" s="41" t="s">
        <v>40</v>
      </c>
      <c r="E7" s="27">
        <v>18</v>
      </c>
      <c r="F7" s="27">
        <v>0</v>
      </c>
      <c r="G7" s="27">
        <v>5</v>
      </c>
      <c r="H7" s="27">
        <v>10</v>
      </c>
      <c r="I7" s="27">
        <v>41</v>
      </c>
      <c r="J7" s="27">
        <v>10</v>
      </c>
      <c r="K7" s="27">
        <v>16</v>
      </c>
      <c r="L7" s="27">
        <v>10</v>
      </c>
      <c r="M7" s="27">
        <v>5</v>
      </c>
      <c r="N7" s="76">
        <v>0.53246753246753242</v>
      </c>
      <c r="O7" s="25">
        <v>77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1982</v>
      </c>
      <c r="C8" s="83"/>
      <c r="D8" s="84" t="s">
        <v>40</v>
      </c>
      <c r="E8" s="83"/>
      <c r="F8" s="86" t="s">
        <v>63</v>
      </c>
      <c r="G8" s="83"/>
      <c r="H8" s="83"/>
      <c r="I8" s="83"/>
      <c r="J8" s="83"/>
      <c r="K8" s="83"/>
      <c r="L8" s="83"/>
      <c r="M8" s="83"/>
      <c r="N8" s="85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1983</v>
      </c>
      <c r="C9" s="27" t="s">
        <v>43</v>
      </c>
      <c r="D9" s="41" t="s">
        <v>44</v>
      </c>
      <c r="E9" s="27">
        <v>16</v>
      </c>
      <c r="F9" s="27">
        <v>0</v>
      </c>
      <c r="G9" s="27">
        <v>6</v>
      </c>
      <c r="H9" s="27">
        <v>11</v>
      </c>
      <c r="I9" s="27">
        <v>40</v>
      </c>
      <c r="J9" s="27">
        <v>5</v>
      </c>
      <c r="K9" s="27">
        <v>13</v>
      </c>
      <c r="L9" s="27">
        <v>16</v>
      </c>
      <c r="M9" s="27">
        <v>6</v>
      </c>
      <c r="N9" s="30">
        <v>0.61538461538461542</v>
      </c>
      <c r="O9" s="20">
        <v>65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1984</v>
      </c>
      <c r="C10" s="27" t="s">
        <v>45</v>
      </c>
      <c r="D10" s="41" t="s">
        <v>44</v>
      </c>
      <c r="E10" s="27">
        <v>16</v>
      </c>
      <c r="F10" s="27">
        <v>3</v>
      </c>
      <c r="G10" s="27">
        <v>9</v>
      </c>
      <c r="H10" s="27">
        <v>12</v>
      </c>
      <c r="I10" s="27">
        <v>50</v>
      </c>
      <c r="J10" s="27">
        <v>11</v>
      </c>
      <c r="K10" s="27">
        <v>14</v>
      </c>
      <c r="L10" s="27">
        <v>13</v>
      </c>
      <c r="M10" s="27">
        <v>12</v>
      </c>
      <c r="N10" s="30">
        <v>0.50505050505050508</v>
      </c>
      <c r="O10" s="20">
        <v>99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60</v>
      </c>
      <c r="F11" s="19">
        <f t="shared" si="0"/>
        <v>3</v>
      </c>
      <c r="G11" s="19">
        <f t="shared" si="0"/>
        <v>23</v>
      </c>
      <c r="H11" s="19">
        <f t="shared" si="0"/>
        <v>39</v>
      </c>
      <c r="I11" s="19">
        <f t="shared" si="0"/>
        <v>131</v>
      </c>
      <c r="J11" s="19">
        <f t="shared" si="0"/>
        <v>26</v>
      </c>
      <c r="K11" s="19">
        <f t="shared" si="0"/>
        <v>43</v>
      </c>
      <c r="L11" s="19">
        <f t="shared" si="0"/>
        <v>39</v>
      </c>
      <c r="M11" s="19">
        <f t="shared" si="0"/>
        <v>23</v>
      </c>
      <c r="N11" s="31">
        <f>PRODUCT(131/O11)</f>
        <v>0.54356846473029041</v>
      </c>
      <c r="O11" s="32">
        <f>SUM(O7:O10)</f>
        <v>241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1</v>
      </c>
      <c r="V11" s="19">
        <f t="shared" si="1"/>
        <v>0</v>
      </c>
      <c r="W11" s="19">
        <f t="shared" si="1"/>
        <v>0</v>
      </c>
      <c r="X11" s="19">
        <f t="shared" si="1"/>
        <v>1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v>127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61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35</v>
      </c>
      <c r="O14" s="25"/>
      <c r="P14" s="41" t="s">
        <v>30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3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4"/>
      <c r="E15" s="27">
        <f>PRODUCT(E11)</f>
        <v>60</v>
      </c>
      <c r="F15" s="27">
        <f>PRODUCT(F11)</f>
        <v>3</v>
      </c>
      <c r="G15" s="27">
        <f>PRODUCT(G11)</f>
        <v>23</v>
      </c>
      <c r="H15" s="27">
        <f>PRODUCT(H11)</f>
        <v>39</v>
      </c>
      <c r="I15" s="27">
        <f>PRODUCT(I11)</f>
        <v>131</v>
      </c>
      <c r="J15" s="1"/>
      <c r="K15" s="45">
        <f>PRODUCT((F15+G15)/E15)</f>
        <v>0.43333333333333335</v>
      </c>
      <c r="L15" s="45">
        <f>PRODUCT(H15/E15)</f>
        <v>0.65</v>
      </c>
      <c r="M15" s="45">
        <f>PRODUCT(I15/50)</f>
        <v>2.62</v>
      </c>
      <c r="N15" s="30">
        <f>PRODUCT(N11)</f>
        <v>0.54356846473029041</v>
      </c>
      <c r="O15" s="25">
        <f>PRODUCT(O11)</f>
        <v>241</v>
      </c>
      <c r="P15" s="46" t="s">
        <v>31</v>
      </c>
      <c r="Q15" s="47"/>
      <c r="R15" s="47"/>
      <c r="S15" s="48" t="s">
        <v>52</v>
      </c>
      <c r="T15" s="48"/>
      <c r="U15" s="48"/>
      <c r="V15" s="48"/>
      <c r="W15" s="48"/>
      <c r="X15" s="48"/>
      <c r="Y15" s="48"/>
      <c r="Z15" s="48"/>
      <c r="AA15" s="48"/>
      <c r="AB15" s="49" t="s">
        <v>36</v>
      </c>
      <c r="AC15" s="48"/>
      <c r="AD15" s="48"/>
      <c r="AE15" s="49"/>
      <c r="AF15" s="78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0" t="s">
        <v>16</v>
      </c>
      <c r="C16" s="51"/>
      <c r="D16" s="52"/>
      <c r="E16" s="27"/>
      <c r="F16" s="27"/>
      <c r="G16" s="27"/>
      <c r="H16" s="27"/>
      <c r="I16" s="27"/>
      <c r="J16" s="1"/>
      <c r="K16" s="45"/>
      <c r="L16" s="45"/>
      <c r="M16" s="45"/>
      <c r="N16" s="30"/>
      <c r="O16" s="25"/>
      <c r="P16" s="53" t="s">
        <v>32</v>
      </c>
      <c r="Q16" s="54"/>
      <c r="R16" s="54"/>
      <c r="S16" s="55" t="s">
        <v>53</v>
      </c>
      <c r="T16" s="55"/>
      <c r="U16" s="55"/>
      <c r="V16" s="55"/>
      <c r="W16" s="55"/>
      <c r="X16" s="55"/>
      <c r="Y16" s="55"/>
      <c r="Z16" s="55"/>
      <c r="AA16" s="55"/>
      <c r="AB16" s="56" t="s">
        <v>46</v>
      </c>
      <c r="AC16" s="55"/>
      <c r="AD16" s="55"/>
      <c r="AE16" s="56"/>
      <c r="AF16" s="79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7" t="s">
        <v>17</v>
      </c>
      <c r="C17" s="58"/>
      <c r="D17" s="59"/>
      <c r="E17" s="28">
        <f>PRODUCT(U11)</f>
        <v>1</v>
      </c>
      <c r="F17" s="28">
        <f>PRODUCT(V11)</f>
        <v>0</v>
      </c>
      <c r="G17" s="28">
        <f>PRODUCT(W11)</f>
        <v>0</v>
      </c>
      <c r="H17" s="28">
        <f>PRODUCT(X11)</f>
        <v>1</v>
      </c>
      <c r="I17" s="28">
        <f>PRODUCT(Y11)</f>
        <v>0</v>
      </c>
      <c r="J17" s="1"/>
      <c r="K17" s="60">
        <f>PRODUCT((F17+G17)/E17)</f>
        <v>0</v>
      </c>
      <c r="L17" s="60">
        <f>PRODUCT(H17/E17)</f>
        <v>1</v>
      </c>
      <c r="M17" s="60"/>
      <c r="N17" s="61"/>
      <c r="O17" s="25"/>
      <c r="P17" s="53" t="s">
        <v>33</v>
      </c>
      <c r="Q17" s="54"/>
      <c r="R17" s="54"/>
      <c r="S17" s="55" t="s">
        <v>54</v>
      </c>
      <c r="T17" s="55"/>
      <c r="U17" s="55"/>
      <c r="V17" s="55"/>
      <c r="W17" s="55"/>
      <c r="X17" s="55"/>
      <c r="Y17" s="55"/>
      <c r="Z17" s="55"/>
      <c r="AA17" s="55"/>
      <c r="AB17" s="56" t="s">
        <v>50</v>
      </c>
      <c r="AC17" s="55"/>
      <c r="AD17" s="55"/>
      <c r="AE17" s="56"/>
      <c r="AF17" s="79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18</v>
      </c>
      <c r="C18" s="63"/>
      <c r="D18" s="64"/>
      <c r="E18" s="19">
        <f>SUM(E15:E17)</f>
        <v>61</v>
      </c>
      <c r="F18" s="19">
        <f>SUM(F15:F17)</f>
        <v>3</v>
      </c>
      <c r="G18" s="19">
        <f>SUM(G15:G17)</f>
        <v>23</v>
      </c>
      <c r="H18" s="19">
        <f>SUM(H15:H17)</f>
        <v>40</v>
      </c>
      <c r="I18" s="19">
        <f>SUM(I15:I17)</f>
        <v>131</v>
      </c>
      <c r="J18" s="1"/>
      <c r="K18" s="65">
        <f>PRODUCT((F18+G18)/E18)</f>
        <v>0.42622950819672129</v>
      </c>
      <c r="L18" s="65">
        <f>PRODUCT(H18/E18)</f>
        <v>0.65573770491803274</v>
      </c>
      <c r="M18" s="65">
        <v>2.62</v>
      </c>
      <c r="N18" s="31">
        <f>PRODUCT(I18/O18)</f>
        <v>0.54356846473029041</v>
      </c>
      <c r="O18" s="25">
        <f>SUM(O15:O17)</f>
        <v>241</v>
      </c>
      <c r="P18" s="66" t="s">
        <v>34</v>
      </c>
      <c r="Q18" s="67"/>
      <c r="R18" s="67"/>
      <c r="S18" s="82" t="s">
        <v>55</v>
      </c>
      <c r="T18" s="68"/>
      <c r="U18" s="68"/>
      <c r="V18" s="68"/>
      <c r="W18" s="68"/>
      <c r="X18" s="68"/>
      <c r="Y18" s="68"/>
      <c r="Z18" s="68"/>
      <c r="AA18" s="68"/>
      <c r="AB18" s="69" t="s">
        <v>51</v>
      </c>
      <c r="AC18" s="68"/>
      <c r="AD18" s="68"/>
      <c r="AE18" s="69"/>
      <c r="AF18" s="80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37</v>
      </c>
      <c r="C20" s="1"/>
      <c r="D20" s="81" t="s">
        <v>48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71"/>
      <c r="N24" s="7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1"/>
      <c r="N31" s="7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1"/>
      <c r="N32" s="7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1"/>
      <c r="N38" s="7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1"/>
      <c r="N39" s="7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1"/>
      <c r="N41" s="7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1"/>
      <c r="N43" s="7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1"/>
      <c r="N44" s="7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1"/>
      <c r="N45" s="7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1"/>
      <c r="N46" s="7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2019-01-23T15:48:55Z</dcterms:modified>
</cp:coreProperties>
</file>